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ether\Desktop\EMPHATI_Dateien für Homepage\"/>
    </mc:Choice>
  </mc:AlternateContent>
  <bookViews>
    <workbookView xWindow="-105" yWindow="-105" windowWidth="19425" windowHeight="10425" activeTab="1"/>
  </bookViews>
  <sheets>
    <sheet name="kostenberekening" sheetId="1" r:id="rId1"/>
    <sheet name="Toelichting" sheetId="2" r:id="rId2"/>
  </sheets>
  <definedNames>
    <definedName name="varLaufzeit">#REF!</definedName>
    <definedName name="varProjectduur">kostenberekening!$D$5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11" i="1"/>
  <c r="G15" i="1" a="1"/>
  <c r="G15" i="1" s="1"/>
  <c r="G16" i="1" a="1"/>
  <c r="G16" i="1" s="1"/>
  <c r="G17" i="1" a="1"/>
  <c r="G17" i="1" s="1"/>
  <c r="J26" i="1"/>
  <c r="J27" i="1"/>
  <c r="J28" i="1"/>
  <c r="J29" i="1"/>
  <c r="J25" i="1"/>
  <c r="G20" i="1" a="1"/>
  <c r="G20" i="1" s="1"/>
  <c r="G19" i="1" a="1"/>
  <c r="G19" i="1" s="1"/>
  <c r="G18" i="1" a="1"/>
  <c r="G18" i="1" s="1"/>
  <c r="G14" i="1" a="1"/>
  <c r="G14" i="1" s="1"/>
  <c r="G13" i="1" a="1"/>
  <c r="G13" i="1" s="1"/>
  <c r="G12" i="1" a="1"/>
  <c r="G12" i="1" s="1"/>
  <c r="G11" i="1" a="1"/>
  <c r="G11" i="1" s="1"/>
  <c r="H16" i="1" l="1"/>
  <c r="I16" i="1" s="1"/>
  <c r="J16" i="1" s="1"/>
  <c r="H19" i="1"/>
  <c r="I19" i="1" s="1"/>
  <c r="J19" i="1" s="1"/>
  <c r="H13" i="1"/>
  <c r="I13" i="1" s="1"/>
  <c r="J13" i="1" s="1"/>
  <c r="H20" i="1"/>
  <c r="I20" i="1" s="1"/>
  <c r="J20" i="1" s="1"/>
  <c r="H14" i="1"/>
  <c r="I14" i="1" s="1"/>
  <c r="J14" i="1" s="1"/>
  <c r="H17" i="1"/>
  <c r="I17" i="1" s="1"/>
  <c r="J17" i="1" s="1"/>
  <c r="H15" i="1"/>
  <c r="I15" i="1" s="1"/>
  <c r="J15" i="1" s="1"/>
  <c r="H18" i="1"/>
  <c r="I18" i="1" s="1"/>
  <c r="J18" i="1" s="1"/>
  <c r="H12" i="1"/>
  <c r="I12" i="1" s="1"/>
  <c r="J12" i="1" s="1"/>
  <c r="H11" i="1"/>
  <c r="H21" i="1" l="1"/>
  <c r="I11" i="1"/>
  <c r="J11" i="1" s="1"/>
  <c r="J21" i="1" s="1"/>
  <c r="I2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<sst xmlns="http://schemas.openxmlformats.org/spreadsheetml/2006/main" count="43" uniqueCount="40">
  <si>
    <t>Kostenberekening van de deelprojecten in het Interreg-project EMPHATI</t>
  </si>
  <si>
    <t>projectnaam</t>
  </si>
  <si>
    <t>Als u vragen heeft, neem dan contact op met:</t>
  </si>
  <si>
    <t>projectduur</t>
  </si>
  <si>
    <t>jaar</t>
  </si>
  <si>
    <t>D. van Oldeniel</t>
  </si>
  <si>
    <t>Bio Cooperative</t>
  </si>
  <si>
    <t>daan@campusgroningen.nl</t>
  </si>
  <si>
    <t>Projectpartner</t>
  </si>
  <si>
    <t>Functie in het project</t>
  </si>
  <si>
    <t>Naam Werknemer of n. n.</t>
  </si>
  <si>
    <t>Project aandeel</t>
  </si>
  <si>
    <t>Prestatiegroep (zie onderstaande tabel)</t>
  </si>
  <si>
    <t>Totaal aantal uren project (1 FTE/jaar = 1720 uur)</t>
  </si>
  <si>
    <t>Vast tarief per uur</t>
  </si>
  <si>
    <t>Arbeidskosten</t>
  </si>
  <si>
    <t>Overheadkosten</t>
  </si>
  <si>
    <t>subsidiabele kosten</t>
  </si>
  <si>
    <t>Voorbeeldbedrijf B.V.</t>
  </si>
  <si>
    <t>Laboratoriumpersoneel</t>
  </si>
  <si>
    <t>Max Mustermann</t>
  </si>
  <si>
    <t>Projectmanagement</t>
  </si>
  <si>
    <t>Erika Mustermann</t>
  </si>
  <si>
    <t>Assistent onderzoek</t>
  </si>
  <si>
    <t xml:space="preserve">n. n. </t>
  </si>
  <si>
    <t>Summe</t>
  </si>
  <si>
    <t>Prestatiegroep:</t>
  </si>
  <si>
    <t>Uitleg</t>
  </si>
  <si>
    <t>Vast tarief per maand</t>
  </si>
  <si>
    <t xml:space="preserve">Projectpersoneel met een hoge beheersautoriteit en een groot verantwoordelijkheidsgebied voor het project. Kwalificaties: Universitair diploma en meerdere jaren beroepservaring. Voorbeeldfuncties: Projectmanager, projectcoördinator 
 </t>
  </si>
  <si>
    <t xml:space="preserve">Projectpersoneel met minder leidinggevende bevoegdheden en verantwoordelijkheden. Kwalificaties: meestal een universitair diploma en beroepservaring Voorbeeldfuncties: Projectbeheer, controle, PR-communicatie
</t>
  </si>
  <si>
    <t>Projectpersoneel met speciale deskundigheid om de inhoud van het project uit te voeren. Kwalificaties: afgeronde beroepsopleiding en beroepservaring Voorbeeldfuncties: Inhoudelijk projectpersoneel, onderzoek &amp; ontwikkeling, public relations, financieel beheer</t>
  </si>
  <si>
    <t>Projectpersoneel met specialistische kennis zonder beheersbevoegdheid. Kwalificaties: in de regel een afgeronde beroepsopleiding, eventueel beroepservaring, Voorbeeldfuncties: Wetenschappelijk personeel, administratief personeel, secretariaatspersoneel, assistenten.</t>
  </si>
  <si>
    <t>Projectpersoneel met ondersteunende activiteiten voor de uitvoering van het project, Kwalificatie: een afgeronde beroepsopleiding/universitaire graad en beroepservaring zijn niet vereist, Voorbeeldfuncties: Stagiaires, student-assistenten</t>
  </si>
  <si>
    <t>Toelichting</t>
  </si>
  <si>
    <t>Indien op basis van een onderbouwd kostenplan wordt aangetoond dat de verwachte totale overige kosten meer bedragen dan 60% van de geraamde directe personeelskosten. De vereffening vindt dan plaats op basis van een declaratie over de overige kosten. Bewijsstukken zijn dan vereist. U kunt in dat geval een forfaitair percentage van 25% van de directe personeelskosten rekenen. Zie hoofdstuk 4 van de subsidiebepalingen.</t>
  </si>
  <si>
    <t>https://deutschland-nederland.eu/nl/dokumente-publikationen-downloads/subsidiebepalingen-interreg-vi-vanaf-01-07-23/?wpdmdl=31821&amp;refresh=64b690a117f7e1689686177</t>
  </si>
  <si>
    <t>Sie können die vereinfachte Kostenoption nutzen:</t>
  </si>
  <si>
    <t>Zusätzlich zu den direkten Personalkosten für das Projekt werden dem Zuwendungsempfänger pauschal 40 % ('Gemeinkosten') der direkten Personalkosten zum Ausgleich aller anderen Kosten gezahlt."</t>
  </si>
  <si>
    <t>De regels voor het toekennen van subsidies vind je hier: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</si>
</sst>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0.0\ &quot;Jahre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9" fontId="0" fillId="0" borderId="0" xfId="0" applyNumberFormat="1"/>
    <xf numFmtId="164" fontId="0" fillId="0" borderId="0" xfId="0" applyNumberFormat="1"/>
    <xf numFmtId="6" fontId="0" fillId="0" borderId="0" xfId="1" applyNumberFormat="1" applyFont="1"/>
    <xf numFmtId="6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 wrapText="1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6" fillId="0" borderId="0" xfId="3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4" borderId="5" xfId="0" applyFont="1" applyFill="1" applyBorder="1"/>
    <xf numFmtId="0" fontId="10" fillId="4" borderId="7" xfId="0" applyFont="1" applyFill="1" applyBorder="1"/>
    <xf numFmtId="166" fontId="0" fillId="3" borderId="8" xfId="0" applyNumberFormat="1" applyFill="1" applyBorder="1"/>
    <xf numFmtId="0" fontId="11" fillId="0" borderId="1" xfId="2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/>
    <xf numFmtId="0" fontId="0" fillId="3" borderId="9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5" fillId="0" borderId="2" xfId="2" applyFont="1" applyBorder="1" applyAlignment="1">
      <alignment horizontal="left" vertical="distributed" wrapText="1"/>
    </xf>
    <xf numFmtId="0" fontId="5" fillId="0" borderId="3" xfId="2" applyFont="1" applyBorder="1" applyAlignment="1">
      <alignment horizontal="left" vertical="distributed" wrapText="1"/>
    </xf>
    <xf numFmtId="0" fontId="5" fillId="0" borderId="4" xfId="2" applyFont="1" applyBorder="1" applyAlignment="1">
      <alignment horizontal="left" vertical="distributed" wrapText="1"/>
    </xf>
    <xf numFmtId="0" fontId="4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distributed" wrapText="1"/>
    </xf>
    <xf numFmtId="0" fontId="11" fillId="0" borderId="3" xfId="2" applyFont="1" applyBorder="1" applyAlignment="1">
      <alignment horizontal="left" vertical="distributed" wrapText="1"/>
    </xf>
    <xf numFmtId="0" fontId="11" fillId="0" borderId="4" xfId="2" applyFont="1" applyBorder="1" applyAlignment="1">
      <alignment horizontal="left" vertical="distributed" wrapText="1"/>
    </xf>
  </cellXfs>
  <cellStyles count="4">
    <cellStyle name="Link" xfId="3" builtinId="8"/>
    <cellStyle name="Standard" xfId="0" builtinId="0"/>
    <cellStyle name="Standard 3" xfId="2"/>
    <cellStyle name="Währung" xfId="1" builtinId="4"/>
  </cellStyles>
  <dxfs count="13">
    <dxf>
      <numFmt numFmtId="165" formatCode="_-* #,##0\ &quot;€&quot;_-;\-* #,##0\ &quot;€&quot;_-;_-* &quot;-&quot;??\ &quot;€&quot;_-;_-@_-"/>
    </dxf>
    <dxf>
      <numFmt numFmtId="10" formatCode="#,##0\ &quot;€&quot;;[Red]\-#,##0\ &quot;€&quot;"/>
    </dxf>
    <dxf>
      <numFmt numFmtId="165" formatCode="_-* #,##0\ &quot;€&quot;_-;\-* #,##0\ &quot;€&quot;_-;_-* &quot;-&quot;??\ &quot;€&quot;_-;_-@_-"/>
    </dxf>
    <dxf>
      <numFmt numFmtId="10" formatCode="#,##0\ &quot;€&quot;;[Red]\-#,##0\ &quot;€&quot;"/>
    </dxf>
    <dxf>
      <numFmt numFmtId="165" formatCode="_-* #,##0\ &quot;€&quot;_-;\-* #,##0\ &quot;€&quot;_-;_-* &quot;-&quot;??\ &quot;€&quot;_-;_-@_-"/>
    </dxf>
    <dxf>
      <numFmt numFmtId="10" formatCode="#,##0\ &quot;€&quot;;[Red]\-#,##0\ &quot;€&quot;"/>
    </dxf>
    <dxf>
      <numFmt numFmtId="0" formatCode="General"/>
      <protection locked="1" hidden="0"/>
    </dxf>
    <dxf>
      <fill>
        <patternFill patternType="solid">
          <fgColor indexed="64"/>
          <bgColor theme="9" tint="0.79998168889431442"/>
        </patternFill>
      </fill>
      <protection locked="0" hidden="0"/>
    </dxf>
    <dxf>
      <numFmt numFmtId="13" formatCode="0%"/>
      <fill>
        <patternFill patternType="solid">
          <fgColor indexed="64"/>
          <bgColor theme="9" tint="0.79998168889431442"/>
        </patternFill>
      </fill>
      <protection locked="0" hidden="0"/>
    </dxf>
    <dxf>
      <fill>
        <patternFill patternType="solid">
          <fgColor indexed="64"/>
          <bgColor theme="9" tint="0.79998168889431442"/>
        </patternFill>
      </fill>
      <protection locked="0" hidden="0"/>
    </dxf>
    <dxf>
      <fill>
        <patternFill patternType="solid">
          <fgColor indexed="64"/>
          <bgColor theme="9" tint="0.79998168889431442"/>
        </patternFill>
      </fill>
      <protection locked="0" hidden="0"/>
    </dxf>
    <dxf>
      <fill>
        <patternFill patternType="solid">
          <fgColor indexed="64"/>
          <bgColor theme="9" tint="0.79998168889431442"/>
        </patternFill>
      </fill>
      <protection locked="0" hidden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287337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3881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171450</xdr:rowOff>
    </xdr:from>
    <xdr:to>
      <xdr:col>9</xdr:col>
      <xdr:colOff>742950</xdr:colOff>
      <xdr:row>7</xdr:row>
      <xdr:rowOff>9525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/>
      </xdr:nvSpPr>
      <xdr:spPr>
        <a:xfrm>
          <a:off x="8105775" y="638175"/>
          <a:ext cx="2762250" cy="990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200025</xdr:colOff>
      <xdr:row>1</xdr:row>
      <xdr:rowOff>159203</xdr:rowOff>
    </xdr:from>
    <xdr:to>
      <xdr:col>1</xdr:col>
      <xdr:colOff>1567543</xdr:colOff>
      <xdr:row>7</xdr:row>
      <xdr:rowOff>169194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0178"/>
          <a:ext cx="2691493" cy="12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elle1" displayName="Tabelle1" ref="A10:J21" totalsRowCount="1" headerRowDxfId="12">
  <autoFilter ref="A10:J20"/>
  <tableColumns count="10">
    <tableColumn id="1" name="Projectpartner" totalsRowLabel="Summe" dataDxfId="11"/>
    <tableColumn id="2" name="Functie in het project" dataDxfId="10"/>
    <tableColumn id="3" name="Naam Werknemer of n. n." dataDxfId="9"/>
    <tableColumn id="10" name="Project aandeel" dataDxfId="8"/>
    <tableColumn id="4" name="Prestatiegroep (zie onderstaande tabel)" dataDxfId="7"/>
    <tableColumn id="9" name="Totaal aantal uren project (1 FTE/jaar = 1720 uur)" dataDxfId="6">
      <calculatedColumnFormula>varProjectduur*1720*Tabelle1[[#This Row],[Project aandeel]]</calculatedColumnFormula>
    </tableColumn>
    <tableColumn id="8" name="Vast tarief per uur"/>
    <tableColumn id="5" name="Arbeidskosten" totalsRowFunction="custom" dataDxfId="5" totalsRowDxfId="4">
      <calculatedColumnFormula>G11*F11</calculatedColumnFormula>
      <totalsRowFormula>SUBTOTAL(9,Tabelle1[Arbeidskosten])</totalsRowFormula>
    </tableColumn>
    <tableColumn id="6" name="Overheadkosten" totalsRowFunction="custom" dataDxfId="3" totalsRowDxfId="2">
      <totalsRowFormula>SUBTOTAL(9,Tabelle1[Overheadkosten])</totalsRowFormula>
    </tableColumn>
    <tableColumn id="7" name="subsidiabele kosten" totalsRowFunction="sum" dataDxfId="1" totalsRowDxfId="0">
      <calculatedColumnFormula>SUM(H11:I11)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an@campusgroningen.n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eutschland-nederland.eu/nl/dokumente-publikationen-downloads/subsidiebepalingen-interreg-vi-vanaf-01-07-23/?wpdmdl=31821&amp;refresh=64b690a117f7e1689686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zoomScale="80" zoomScaleNormal="80" workbookViewId="0">
      <selection activeCell="E35" sqref="E35"/>
    </sheetView>
  </sheetViews>
  <sheetFormatPr baseColWidth="10" defaultColWidth="11.42578125" defaultRowHeight="15" x14ac:dyDescent="0.25"/>
  <cols>
    <col min="1" max="1" width="19.85546875" bestFit="1" customWidth="1"/>
    <col min="2" max="2" width="28.85546875" bestFit="1" customWidth="1"/>
    <col min="3" max="3" width="18.85546875" bestFit="1" customWidth="1"/>
    <col min="4" max="4" width="10.140625" customWidth="1"/>
    <col min="5" max="5" width="13.28515625" customWidth="1"/>
    <col min="6" max="6" width="18.5703125" customWidth="1"/>
    <col min="7" max="7" width="12.85546875" customWidth="1"/>
    <col min="8" max="8" width="13.140625" customWidth="1"/>
    <col min="9" max="9" width="17.140625" customWidth="1"/>
    <col min="10" max="10" width="16.85546875" customWidth="1"/>
    <col min="11" max="11" width="12.28515625" customWidth="1"/>
  </cols>
  <sheetData>
    <row r="2" spans="1:13" ht="23.25" x14ac:dyDescent="0.35">
      <c r="C2" s="14" t="s">
        <v>0</v>
      </c>
      <c r="E2" s="14"/>
      <c r="F2" s="15"/>
      <c r="G2" s="15"/>
    </row>
    <row r="4" spans="1:13" ht="15.75" x14ac:dyDescent="0.25">
      <c r="C4" s="17" t="s">
        <v>1</v>
      </c>
      <c r="D4" s="26"/>
      <c r="E4" s="27"/>
      <c r="H4" t="s">
        <v>2</v>
      </c>
    </row>
    <row r="5" spans="1:13" ht="15.75" x14ac:dyDescent="0.25">
      <c r="C5" s="18" t="s">
        <v>3</v>
      </c>
      <c r="D5" s="22">
        <v>1.5</v>
      </c>
      <c r="E5" s="19" t="s">
        <v>4</v>
      </c>
      <c r="H5" t="s">
        <v>5</v>
      </c>
    </row>
    <row r="6" spans="1:13" x14ac:dyDescent="0.25">
      <c r="H6" t="s">
        <v>6</v>
      </c>
    </row>
    <row r="7" spans="1:13" x14ac:dyDescent="0.25">
      <c r="H7" s="13" t="s">
        <v>7</v>
      </c>
    </row>
    <row r="9" spans="1:13" ht="3" customHeight="1" x14ac:dyDescent="0.25"/>
    <row r="10" spans="1:13" ht="57.6" customHeight="1" x14ac:dyDescent="0.25">
      <c r="A10" s="6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</row>
    <row r="11" spans="1:13" x14ac:dyDescent="0.25">
      <c r="A11" s="7" t="s">
        <v>18</v>
      </c>
      <c r="B11" s="7" t="s">
        <v>19</v>
      </c>
      <c r="C11" s="7" t="s">
        <v>20</v>
      </c>
      <c r="D11" s="8">
        <v>1</v>
      </c>
      <c r="E11" s="7">
        <v>3</v>
      </c>
      <c r="F11">
        <f>varProjectduur*1720*Tabelle1[[#This Row],[Project aandeel]]</f>
        <v>2580</v>
      </c>
      <c r="G11" s="3" cm="1">
        <f t="array" ref="G11">SUMPRODUCT((E11=$A$25:$A$29)*$I$25:$I$29)</f>
        <v>41.5</v>
      </c>
      <c r="H11" s="4">
        <f>G11*F11</f>
        <v>107070</v>
      </c>
      <c r="I11" s="4">
        <f t="shared" ref="I11:I20" si="0">H11*40%</f>
        <v>42828</v>
      </c>
      <c r="J11" s="3">
        <f t="shared" ref="J11:J20" si="1">SUM(H11:I11)</f>
        <v>149898</v>
      </c>
      <c r="K11" s="1"/>
      <c r="L11" s="1"/>
      <c r="M11" s="1"/>
    </row>
    <row r="12" spans="1:13" x14ac:dyDescent="0.25">
      <c r="A12" s="7" t="s">
        <v>18</v>
      </c>
      <c r="B12" s="7" t="s">
        <v>21</v>
      </c>
      <c r="C12" s="7" t="s">
        <v>22</v>
      </c>
      <c r="D12" s="8">
        <v>0.5</v>
      </c>
      <c r="E12" s="7">
        <v>2</v>
      </c>
      <c r="F12">
        <f>varProjectduur*1720*Tabelle1[[#This Row],[Project aandeel]]</f>
        <v>1290</v>
      </c>
      <c r="G12" s="3" cm="1">
        <f t="array" ref="G12">SUMPRODUCT((E12=$A$25:$A$29)*$I$25:$I$29)</f>
        <v>58.5</v>
      </c>
      <c r="H12" s="4">
        <f>G12*F12</f>
        <v>75465</v>
      </c>
      <c r="I12" s="4">
        <f t="shared" si="0"/>
        <v>30186</v>
      </c>
      <c r="J12" s="3">
        <f t="shared" si="1"/>
        <v>105651</v>
      </c>
      <c r="K12" s="1"/>
      <c r="L12" s="1"/>
      <c r="M12" s="1"/>
    </row>
    <row r="13" spans="1:13" x14ac:dyDescent="0.25">
      <c r="A13" s="7" t="s">
        <v>18</v>
      </c>
      <c r="B13" s="7" t="s">
        <v>23</v>
      </c>
      <c r="C13" s="7" t="s">
        <v>24</v>
      </c>
      <c r="D13" s="8">
        <v>0.5</v>
      </c>
      <c r="E13" s="7">
        <v>4</v>
      </c>
      <c r="F13">
        <f>varProjectduur*1720*Tabelle1[[#This Row],[Project aandeel]]</f>
        <v>1290</v>
      </c>
      <c r="G13" s="3" cm="1">
        <f t="array" ref="G13">SUMPRODUCT((E13=$A$25:$A$29)*$I$25:$I$29)</f>
        <v>32</v>
      </c>
      <c r="H13" s="4">
        <f>G13*F13</f>
        <v>41280</v>
      </c>
      <c r="I13" s="4">
        <f t="shared" si="0"/>
        <v>16512</v>
      </c>
      <c r="J13" s="3">
        <f t="shared" si="1"/>
        <v>57792</v>
      </c>
      <c r="M13" s="1"/>
    </row>
    <row r="14" spans="1:13" x14ac:dyDescent="0.25">
      <c r="A14" s="7"/>
      <c r="B14" s="7"/>
      <c r="C14" s="7"/>
      <c r="D14" s="8"/>
      <c r="E14" s="7"/>
      <c r="F14">
        <f>varProjectduur*1720*Tabelle1[[#This Row],[Project aandeel]]</f>
        <v>0</v>
      </c>
      <c r="G14" s="3" cm="1">
        <f t="array" ref="G14">SUMPRODUCT((E14=$A$25:$A$29)*$I$25:$I$29)</f>
        <v>0</v>
      </c>
      <c r="H14" s="4">
        <f>G14*F14</f>
        <v>0</v>
      </c>
      <c r="I14" s="4">
        <f t="shared" si="0"/>
        <v>0</v>
      </c>
      <c r="J14" s="3">
        <f t="shared" si="1"/>
        <v>0</v>
      </c>
      <c r="L14" s="16">
        <v>0.5</v>
      </c>
    </row>
    <row r="15" spans="1:13" x14ac:dyDescent="0.25">
      <c r="A15" s="7"/>
      <c r="B15" s="7"/>
      <c r="C15" s="7"/>
      <c r="D15" s="8"/>
      <c r="E15" s="7"/>
      <c r="F15">
        <f>varProjectduur*1720*Tabelle1[[#This Row],[Project aandeel]]</f>
        <v>0</v>
      </c>
      <c r="G15" s="3" cm="1">
        <f t="array" ref="G15">SUMPRODUCT((E15=$A$25:$A$29)*$I$25:$I$29)</f>
        <v>0</v>
      </c>
      <c r="H15" s="4">
        <f t="shared" ref="H15:H17" si="2">G15*F15</f>
        <v>0</v>
      </c>
      <c r="I15" s="4">
        <f t="shared" si="0"/>
        <v>0</v>
      </c>
      <c r="J15" s="3">
        <f t="shared" ref="J15:J17" si="3">SUM(H15:I15)</f>
        <v>0</v>
      </c>
      <c r="L15" s="16">
        <v>1</v>
      </c>
    </row>
    <row r="16" spans="1:13" x14ac:dyDescent="0.25">
      <c r="A16" s="7"/>
      <c r="B16" s="7"/>
      <c r="C16" s="7"/>
      <c r="D16" s="8"/>
      <c r="E16" s="7"/>
      <c r="F16">
        <f>varProjectduur*1720*Tabelle1[[#This Row],[Project aandeel]]</f>
        <v>0</v>
      </c>
      <c r="G16" s="3" cm="1">
        <f t="array" ref="G16">SUMPRODUCT((E16=$A$25:$A$29)*$I$25:$I$29)</f>
        <v>0</v>
      </c>
      <c r="H16" s="4">
        <f t="shared" si="2"/>
        <v>0</v>
      </c>
      <c r="I16" s="4">
        <f t="shared" si="0"/>
        <v>0</v>
      </c>
      <c r="J16" s="3">
        <f t="shared" si="3"/>
        <v>0</v>
      </c>
      <c r="L16" s="16">
        <v>1.5</v>
      </c>
    </row>
    <row r="17" spans="1:15" x14ac:dyDescent="0.25">
      <c r="A17" s="7"/>
      <c r="B17" s="7"/>
      <c r="C17" s="7"/>
      <c r="D17" s="8"/>
      <c r="E17" s="7"/>
      <c r="F17">
        <f>varProjectduur*1720*Tabelle1[[#This Row],[Project aandeel]]</f>
        <v>0</v>
      </c>
      <c r="G17" s="3" cm="1">
        <f t="array" ref="G17">SUMPRODUCT((E17=$A$25:$A$29)*$I$25:$I$29)</f>
        <v>0</v>
      </c>
      <c r="H17" s="4">
        <f t="shared" si="2"/>
        <v>0</v>
      </c>
      <c r="I17" s="4">
        <f t="shared" si="0"/>
        <v>0</v>
      </c>
      <c r="J17" s="3">
        <f t="shared" si="3"/>
        <v>0</v>
      </c>
    </row>
    <row r="18" spans="1:15" x14ac:dyDescent="0.25">
      <c r="A18" s="7"/>
      <c r="B18" s="7"/>
      <c r="C18" s="7"/>
      <c r="D18" s="8"/>
      <c r="E18" s="7"/>
      <c r="F18">
        <f>varProjectduur*1720*Tabelle1[[#This Row],[Project aandeel]]</f>
        <v>0</v>
      </c>
      <c r="G18" s="3" cm="1">
        <f t="array" ref="G18">SUMPRODUCT((E18=$A$25:$A$29)*$I$25:$I$29)</f>
        <v>0</v>
      </c>
      <c r="H18" s="4">
        <f>G18*F18</f>
        <v>0</v>
      </c>
      <c r="I18" s="4">
        <f t="shared" si="0"/>
        <v>0</v>
      </c>
      <c r="J18" s="3">
        <f t="shared" si="1"/>
        <v>0</v>
      </c>
    </row>
    <row r="19" spans="1:15" x14ac:dyDescent="0.25">
      <c r="A19" s="7"/>
      <c r="B19" s="7"/>
      <c r="C19" s="7"/>
      <c r="D19" s="8"/>
      <c r="E19" s="7"/>
      <c r="F19">
        <f>varProjectduur*1720*Tabelle1[[#This Row],[Project aandeel]]</f>
        <v>0</v>
      </c>
      <c r="G19" s="3" cm="1">
        <f t="array" ref="G19">SUMPRODUCT((E19=$A$25:$A$29)*$I$25:$I$29)</f>
        <v>0</v>
      </c>
      <c r="H19" s="4">
        <f>G19*F19</f>
        <v>0</v>
      </c>
      <c r="I19" s="4">
        <f t="shared" si="0"/>
        <v>0</v>
      </c>
      <c r="J19" s="3">
        <f t="shared" si="1"/>
        <v>0</v>
      </c>
    </row>
    <row r="20" spans="1:15" x14ac:dyDescent="0.25">
      <c r="A20" s="7"/>
      <c r="B20" s="7"/>
      <c r="C20" s="7"/>
      <c r="D20" s="8"/>
      <c r="E20" s="7"/>
      <c r="F20">
        <f>varProjectduur*1720*Tabelle1[[#This Row],[Project aandeel]]</f>
        <v>0</v>
      </c>
      <c r="G20" s="3" cm="1">
        <f t="array" ref="G20">SUMPRODUCT((E20=$A$25:$A$29)*$I$25:$I$29)</f>
        <v>0</v>
      </c>
      <c r="H20" s="4">
        <f>G20*F20</f>
        <v>0</v>
      </c>
      <c r="I20" s="4">
        <f t="shared" si="0"/>
        <v>0</v>
      </c>
      <c r="J20" s="3">
        <f t="shared" si="1"/>
        <v>0</v>
      </c>
    </row>
    <row r="21" spans="1:15" x14ac:dyDescent="0.25">
      <c r="A21" t="s">
        <v>25</v>
      </c>
      <c r="H21" s="5">
        <f>SUBTOTAL(9,Tabelle1[Arbeidskosten])</f>
        <v>223815</v>
      </c>
      <c r="I21" s="5">
        <f>SUBTOTAL(9,Tabelle1[Overheadkosten])</f>
        <v>89526</v>
      </c>
      <c r="J21" s="5">
        <f>SUBTOTAL(109,Tabelle1[subsidiabele kosten])</f>
        <v>313341</v>
      </c>
    </row>
    <row r="22" spans="1:15" x14ac:dyDescent="0.25">
      <c r="H22" s="5"/>
      <c r="I22" s="5"/>
      <c r="J22" s="5"/>
    </row>
    <row r="24" spans="1:15" ht="41.45" customHeight="1" x14ac:dyDescent="0.25">
      <c r="A24" s="9" t="s">
        <v>26</v>
      </c>
      <c r="B24" s="31" t="s">
        <v>27</v>
      </c>
      <c r="C24" s="31"/>
      <c r="D24" s="31"/>
      <c r="E24" s="31"/>
      <c r="F24" s="31"/>
      <c r="G24" s="31"/>
      <c r="H24" s="31"/>
      <c r="I24" s="10" t="s">
        <v>14</v>
      </c>
      <c r="J24" s="10" t="s">
        <v>28</v>
      </c>
    </row>
    <row r="25" spans="1:15" ht="34.700000000000003" customHeight="1" x14ac:dyDescent="0.25">
      <c r="A25" s="20">
        <v>1</v>
      </c>
      <c r="B25" s="32" t="s">
        <v>29</v>
      </c>
      <c r="C25" s="33"/>
      <c r="D25" s="33"/>
      <c r="E25" s="33"/>
      <c r="F25" s="33"/>
      <c r="G25" s="33"/>
      <c r="H25" s="34"/>
      <c r="I25" s="21">
        <v>78</v>
      </c>
      <c r="J25" s="21">
        <f>I25*1720/12</f>
        <v>11180</v>
      </c>
      <c r="K25" s="2"/>
      <c r="M25" s="2"/>
      <c r="N25" s="2"/>
      <c r="O25" s="2"/>
    </row>
    <row r="26" spans="1:15" ht="36" customHeight="1" x14ac:dyDescent="0.25">
      <c r="A26" s="11">
        <v>2</v>
      </c>
      <c r="B26" s="28" t="s">
        <v>30</v>
      </c>
      <c r="C26" s="29"/>
      <c r="D26" s="29"/>
      <c r="E26" s="29"/>
      <c r="F26" s="29"/>
      <c r="G26" s="29"/>
      <c r="H26" s="30"/>
      <c r="I26" s="12">
        <v>58.5</v>
      </c>
      <c r="J26" s="12">
        <f t="shared" ref="J26:J29" si="4">I26*1720/12</f>
        <v>8385</v>
      </c>
      <c r="K26" s="2"/>
    </row>
    <row r="27" spans="1:15" ht="28.7" customHeight="1" x14ac:dyDescent="0.25">
      <c r="A27" s="11">
        <v>3</v>
      </c>
      <c r="B27" s="28" t="s">
        <v>31</v>
      </c>
      <c r="C27" s="29"/>
      <c r="D27" s="29"/>
      <c r="E27" s="29"/>
      <c r="F27" s="29"/>
      <c r="G27" s="29"/>
      <c r="H27" s="30"/>
      <c r="I27" s="12">
        <v>41.5</v>
      </c>
      <c r="J27" s="12">
        <f t="shared" si="4"/>
        <v>5948.333333333333</v>
      </c>
      <c r="K27" s="2"/>
      <c r="M27" s="2"/>
      <c r="N27" s="2"/>
      <c r="O27" s="2"/>
    </row>
    <row r="28" spans="1:15" ht="29.25" customHeight="1" x14ac:dyDescent="0.25">
      <c r="A28" s="11">
        <v>4</v>
      </c>
      <c r="B28" s="28" t="s">
        <v>32</v>
      </c>
      <c r="C28" s="29"/>
      <c r="D28" s="29"/>
      <c r="E28" s="29"/>
      <c r="F28" s="29"/>
      <c r="G28" s="29"/>
      <c r="H28" s="30"/>
      <c r="I28" s="12">
        <v>32</v>
      </c>
      <c r="J28" s="12">
        <f t="shared" si="4"/>
        <v>4586.666666666667</v>
      </c>
      <c r="K28" s="2"/>
    </row>
    <row r="29" spans="1:15" ht="27" customHeight="1" x14ac:dyDescent="0.25">
      <c r="A29" s="11">
        <v>5</v>
      </c>
      <c r="B29" s="28" t="s">
        <v>33</v>
      </c>
      <c r="C29" s="29"/>
      <c r="D29" s="29"/>
      <c r="E29" s="29"/>
      <c r="F29" s="29"/>
      <c r="G29" s="29"/>
      <c r="H29" s="30"/>
      <c r="I29" s="12">
        <v>17.5</v>
      </c>
      <c r="J29" s="12">
        <f t="shared" si="4"/>
        <v>2508.3333333333335</v>
      </c>
      <c r="K29" s="2"/>
    </row>
    <row r="33" spans="9:9" x14ac:dyDescent="0.25">
      <c r="I33" s="2"/>
    </row>
  </sheetData>
  <sheetProtection selectLockedCells="1"/>
  <mergeCells count="7">
    <mergeCell ref="D4:E4"/>
    <mergeCell ref="B29:H29"/>
    <mergeCell ref="B24:H24"/>
    <mergeCell ref="B25:H25"/>
    <mergeCell ref="B26:H26"/>
    <mergeCell ref="B27:H27"/>
    <mergeCell ref="B28:H28"/>
  </mergeCells>
  <phoneticPr fontId="3" type="noConversion"/>
  <dataValidations count="3">
    <dataValidation type="list" allowBlank="1" showInputMessage="1" showErrorMessage="1" errorTitle="Leistungsgruppe" error="Projektpartner können nur Leistungsgruppe 2-5 in Anspruch nehmen!" promptTitle="Leistungsgruppe" prompt="Projektpartner können nur Leistungsgruppe 2-5 in Anspruch nehmen!" sqref="E11:E20">
      <formula1>$A$26:$A$29</formula1>
    </dataValidation>
    <dataValidation allowBlank="1" showInputMessage="1" showErrorMessage="1" promptTitle="Stundenberechnung" prompt="1 FTE = 1720 h/ano" sqref="F11:F20"/>
    <dataValidation type="list" allowBlank="1" showInputMessage="1" showErrorMessage="1" sqref="D5">
      <formula1>$L$14:$L$16</formula1>
    </dataValidation>
  </dataValidations>
  <hyperlinks>
    <hyperlink ref="H7" r:id="rId1"/>
  </hyperlinks>
  <pageMargins left="0.7" right="0.7" top="0.78740157499999996" bottom="0.78740157499999996" header="0.3" footer="0.3"/>
  <pageSetup paperSize="9" scale="76" fitToHeight="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2" sqref="B12"/>
    </sheetView>
  </sheetViews>
  <sheetFormatPr baseColWidth="10" defaultColWidth="8.7109375" defaultRowHeight="15" x14ac:dyDescent="0.25"/>
  <cols>
    <col min="1" max="1" width="12.140625" customWidth="1"/>
    <col min="2" max="2" width="62.5703125" customWidth="1"/>
  </cols>
  <sheetData>
    <row r="1" spans="1:3" x14ac:dyDescent="0.25">
      <c r="A1" s="25" t="s">
        <v>34</v>
      </c>
    </row>
    <row r="3" spans="1:3" x14ac:dyDescent="0.25">
      <c r="B3" s="24" t="s">
        <v>37</v>
      </c>
    </row>
    <row r="4" spans="1:3" ht="39.950000000000003" customHeight="1" x14ac:dyDescent="0.25">
      <c r="B4" t="s">
        <v>38</v>
      </c>
    </row>
    <row r="9" spans="1:3" ht="105" x14ac:dyDescent="0.25">
      <c r="B9" s="23" t="s">
        <v>35</v>
      </c>
    </row>
    <row r="12" spans="1:3" x14ac:dyDescent="0.25">
      <c r="B12" t="s">
        <v>39</v>
      </c>
      <c r="C12" s="13" t="s">
        <v>36</v>
      </c>
    </row>
  </sheetData>
  <hyperlinks>
    <hyperlink ref="C1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1ca0f-0ae8-48ee-a0ec-38f8d22c09ad" xsi:nil="true"/>
    <lcf76f155ced4ddcb4097134ff3c332f xmlns="40afccfa-43ab-454b-bd67-7a28b480f1f5">
      <Terms xmlns="http://schemas.microsoft.com/office/infopath/2007/PartnerControls"/>
    </lcf76f155ced4ddcb4097134ff3c332f>
    <MediaLengthInSeconds xmlns="40afccfa-43ab-454b-bd67-7a28b480f1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FA6548FE661C49985DC56F08068FC0" ma:contentTypeVersion="15" ma:contentTypeDescription="Ein neues Dokument erstellen." ma:contentTypeScope="" ma:versionID="2c95f2c07dc9db9bfe1a93a144da3c33">
  <xsd:schema xmlns:xsd="http://www.w3.org/2001/XMLSchema" xmlns:xs="http://www.w3.org/2001/XMLSchema" xmlns:p="http://schemas.microsoft.com/office/2006/metadata/properties" xmlns:ns2="40afccfa-43ab-454b-bd67-7a28b480f1f5" xmlns:ns3="e301ca0f-0ae8-48ee-a0ec-38f8d22c09ad" targetNamespace="http://schemas.microsoft.com/office/2006/metadata/properties" ma:root="true" ma:fieldsID="8abb3145f350ed500a355e70b5619934" ns2:_="" ns3:_="">
    <xsd:import namespace="40afccfa-43ab-454b-bd67-7a28b480f1f5"/>
    <xsd:import namespace="e301ca0f-0ae8-48ee-a0ec-38f8d22c0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fccfa-43ab-454b-bd67-7a28b480f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1b694474-4a01-407d-9e69-d25fa21bab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1ca0f-0ae8-48ee-a0ec-38f8d22c09a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8cfb90de-4615-4df9-b9ec-49dda2f6b92d}" ma:internalName="TaxCatchAll" ma:showField="CatchAllData" ma:web="e301ca0f-0ae8-48ee-a0ec-38f8d22c0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25507B-F233-416F-882E-80232F0A6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213D0-C1B8-4FD3-80F4-D081442AC61B}">
  <ds:schemaRefs>
    <ds:schemaRef ds:uri="http://schemas.microsoft.com/office/2006/metadata/properties"/>
    <ds:schemaRef ds:uri="http://schemas.microsoft.com/office/infopath/2007/PartnerControls"/>
    <ds:schemaRef ds:uri="e301ca0f-0ae8-48ee-a0ec-38f8d22c09ad"/>
    <ds:schemaRef ds:uri="40afccfa-43ab-454b-bd67-7a28b480f1f5"/>
  </ds:schemaRefs>
</ds:datastoreItem>
</file>

<file path=customXml/itemProps3.xml><?xml version="1.0" encoding="utf-8"?>
<ds:datastoreItem xmlns:ds="http://schemas.openxmlformats.org/officeDocument/2006/customXml" ds:itemID="{50A6E4B6-BBBA-49B0-9748-F068F99B8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fccfa-43ab-454b-bd67-7a28b480f1f5"/>
    <ds:schemaRef ds:uri="e301ca0f-0ae8-48ee-a0ec-38f8d22c0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kostenberekening</vt:lpstr>
      <vt:lpstr>Toelichting</vt:lpstr>
      <vt:lpstr>varProjectduur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Wiebke Wesseling</dc:creator>
  <cp:keywords/>
  <dc:description/>
  <cp:lastModifiedBy>Tobias Röther</cp:lastModifiedBy>
  <cp:revision/>
  <dcterms:created xsi:type="dcterms:W3CDTF">2022-04-26T11:40:31Z</dcterms:created>
  <dcterms:modified xsi:type="dcterms:W3CDTF">2023-09-21T15:13:15Z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0x010100FAFA6548FE661C49985DC56F08068FC0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